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710" activeTab="0"/>
  </bookViews>
  <sheets>
    <sheet name="Årsregnskab offentligt" sheetId="1" r:id="rId1"/>
    <sheet name="Budget m.m.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Gammelby</author>
  </authors>
  <commentList>
    <comment ref="A19" authorId="0">
      <text>
        <r>
          <rPr>
            <b/>
            <sz val="9"/>
            <rFont val="Tahoma"/>
            <family val="2"/>
          </rPr>
          <t>Gammelby: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<sst xmlns="http://schemas.openxmlformats.org/spreadsheetml/2006/main" count="102" uniqueCount="87">
  <si>
    <t>Telefon</t>
  </si>
  <si>
    <t>Medlemstilskud fra Middelfart Kommune</t>
  </si>
  <si>
    <t>Ejendomsudgifter:</t>
  </si>
  <si>
    <t>El og vand</t>
  </si>
  <si>
    <t>Samlede udgifter</t>
  </si>
  <si>
    <t>Middelfart Sparekasse</t>
  </si>
  <si>
    <t>Garantbevis</t>
  </si>
  <si>
    <t>Kontingent</t>
  </si>
  <si>
    <t>Fyns Tennis Union</t>
  </si>
  <si>
    <t>Falck</t>
  </si>
  <si>
    <t>Ejendomsskat</t>
  </si>
  <si>
    <t>Generalforsamling</t>
  </si>
  <si>
    <t>Honorarer</t>
  </si>
  <si>
    <t>Forbrugsafgifter</t>
  </si>
  <si>
    <t>Sæsonstart</t>
  </si>
  <si>
    <t>Medlemsbetaling grill fest</t>
  </si>
  <si>
    <t>Tilskud fra kommunen</t>
  </si>
  <si>
    <t>Grillfest</t>
  </si>
  <si>
    <t>Renteindtægter</t>
  </si>
  <si>
    <t>Anskaffelser/vedligehold</t>
  </si>
  <si>
    <t>Samlede indtægter</t>
  </si>
  <si>
    <t>Baneudlejning</t>
  </si>
  <si>
    <t>Arrangementer</t>
  </si>
  <si>
    <t>Årlig medlemskontingent</t>
  </si>
  <si>
    <t>Forsikringer</t>
  </si>
  <si>
    <t>Sponsorsøjle</t>
  </si>
  <si>
    <t>Årets resultat</t>
  </si>
  <si>
    <t>Aktiver</t>
  </si>
  <si>
    <t>Ejendomværdi</t>
  </si>
  <si>
    <t>Samlede aktiver</t>
  </si>
  <si>
    <t>Passiver</t>
  </si>
  <si>
    <t>Egenkapital primo</t>
  </si>
  <si>
    <t>Egenkapital ultimo</t>
  </si>
  <si>
    <t>Samlede passiver</t>
  </si>
  <si>
    <t>Middelfart Tennisklub</t>
  </si>
  <si>
    <t>Gæld</t>
  </si>
  <si>
    <t xml:space="preserve">Salg af bolde </t>
  </si>
  <si>
    <t>Bestyrelsesarbejde</t>
  </si>
  <si>
    <t>Turneringer</t>
  </si>
  <si>
    <t>Møder</t>
  </si>
  <si>
    <t xml:space="preserve">Indtægter:  </t>
  </si>
  <si>
    <t>Medlemskontingent</t>
  </si>
  <si>
    <t>Tilskud fra Middelfart Kommune</t>
  </si>
  <si>
    <t>Medlemskontingent minitennis</t>
  </si>
  <si>
    <t>Indtægter fra arrangementer</t>
  </si>
  <si>
    <t>Ekstraordinære indtægter</t>
  </si>
  <si>
    <t>Kursustilskud</t>
  </si>
  <si>
    <t>Indtægter i alt</t>
  </si>
  <si>
    <t>Udgifter:</t>
  </si>
  <si>
    <t>Ejendomsudgifter</t>
  </si>
  <si>
    <t>Driftsudgifter</t>
  </si>
  <si>
    <t>Kursusaktivitet</t>
  </si>
  <si>
    <t>Anskaffelser</t>
  </si>
  <si>
    <t>Bestyrelsesudgifter</t>
  </si>
  <si>
    <t>Seniorklub</t>
  </si>
  <si>
    <t>Indendørs tennis</t>
  </si>
  <si>
    <t>Hensættelse til større vedligehold</t>
  </si>
  <si>
    <t>Bookingsystem</t>
  </si>
  <si>
    <t>Udgifter i alt</t>
  </si>
  <si>
    <t>Undertegnede bilagskontrollører bekræfter, at regnskabet er gennemgået og kan godkendes.</t>
  </si>
  <si>
    <t>Reklameudgift</t>
  </si>
  <si>
    <t>Budget 2014</t>
  </si>
  <si>
    <t>Baneudlejning m.m.</t>
  </si>
  <si>
    <t>Trænerudgifter/senior træning</t>
  </si>
  <si>
    <t xml:space="preserve"> </t>
  </si>
  <si>
    <t>,</t>
  </si>
  <si>
    <t>Egon Duedahl, Per Nielsen og Tommy Håkansson</t>
  </si>
  <si>
    <t>Regnskab 2014 for Middelfart Tennisklub</t>
  </si>
  <si>
    <t>Indtægter:</t>
  </si>
  <si>
    <t>Nem Forsikring</t>
  </si>
  <si>
    <t>Salg af trøjer</t>
  </si>
  <si>
    <t>Tilskud til trænerkursus</t>
  </si>
  <si>
    <t>Telefon/Internet/Kluibmodul</t>
  </si>
  <si>
    <t>Bolde, trøjer og nøgler</t>
  </si>
  <si>
    <t>Seniortræning</t>
  </si>
  <si>
    <t>Kursusudgift</t>
  </si>
  <si>
    <t>Status pr. 31. december 2014</t>
  </si>
  <si>
    <t>Skyldig sponsorbetaling</t>
  </si>
  <si>
    <t xml:space="preserve">Bestyrelsen består af Poul Erik Andersen (formand), Tage Nørgaard (kasserer), </t>
  </si>
  <si>
    <t>Resultat 2014</t>
  </si>
  <si>
    <t>Budget 2015</t>
  </si>
  <si>
    <t>Salg af trøje rog bolde</t>
  </si>
  <si>
    <t>Bolde, nøgler og trøjer</t>
  </si>
  <si>
    <t xml:space="preserve">Regnskab 2014 og budget 2015 </t>
  </si>
  <si>
    <t>Ejendomsværdiregulering</t>
  </si>
  <si>
    <t>Middelfart, den 18. marts 2015</t>
  </si>
  <si>
    <t>Middelfart, den 12. marts 2015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</si>
</sst>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"/>
    <numFmt numFmtId="174" formatCode="0.00_ ;[Red]\-0.00\ "/>
    <numFmt numFmtId="175" formatCode="&quot;Ja&quot;;&quot;Ja&quot;;&quot;Nej&quot;"/>
    <numFmt numFmtId="176" formatCode="&quot;Sandt&quot;;&quot;Sandt&quot;;&quot;Falsk&quot;"/>
    <numFmt numFmtId="177" formatCode="&quot;Til&quot;;&quot;Til&quot;;&quot;Fra&quot;"/>
    <numFmt numFmtId="178" formatCode="[$€-2]\ #.##000_);[Red]\([$€-2]\ #.##000\)"/>
    <numFmt numFmtId="179" formatCode="#,##0.00_ ;[Red]\-#,##0.00\ "/>
  </numFmts>
  <fonts count="53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0" borderId="1" applyNumberFormat="0" applyFon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3" applyNumberFormat="0" applyAlignment="0" applyProtection="0"/>
    <xf numFmtId="0" fontId="41" fillId="31" borderId="0" applyNumberFormat="0" applyBorder="0" applyAlignment="0" applyProtection="0"/>
    <xf numFmtId="0" fontId="33" fillId="0" borderId="0">
      <alignment/>
      <protection/>
    </xf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0" fillId="33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4" fontId="0" fillId="0" borderId="0" xfId="0" applyNumberFormat="1" applyFont="1" applyAlignment="1">
      <alignment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5" borderId="0" xfId="0" applyFont="1" applyFill="1" applyAlignment="1">
      <alignment/>
    </xf>
    <xf numFmtId="0" fontId="8" fillId="35" borderId="0" xfId="0" applyFont="1" applyFill="1" applyAlignment="1">
      <alignment/>
    </xf>
    <xf numFmtId="4" fontId="0" fillId="35" borderId="0" xfId="0" applyNumberFormat="1" applyFill="1" applyAlignment="1">
      <alignment/>
    </xf>
    <xf numFmtId="0" fontId="3" fillId="36" borderId="0" xfId="0" applyFont="1" applyFill="1" applyAlignment="1">
      <alignment/>
    </xf>
    <xf numFmtId="4" fontId="0" fillId="36" borderId="0" xfId="0" applyNumberFormat="1" applyFont="1" applyFill="1" applyAlignment="1">
      <alignment/>
    </xf>
    <xf numFmtId="0" fontId="50" fillId="34" borderId="0" xfId="0" applyFont="1" applyFill="1" applyAlignment="1">
      <alignment/>
    </xf>
    <xf numFmtId="0" fontId="51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51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Neutral" xfId="49"/>
    <cellStyle name="Normal 2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da73\AppData\Local\Microsoft\Windows\Temporary%20Internet%20Files\Content.IE5\G0IZFJAF\S&#230;so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sseregnskab"/>
      <sheetName val="Årsregnskab offentligt"/>
      <sheetName val="Offentligt kasseregnskab"/>
      <sheetName val="Budget m.m."/>
      <sheetName val="Netbank"/>
    </sheetNames>
    <sheetDataSet>
      <sheetData sheetId="0">
        <row r="12">
          <cell r="B12">
            <v>1250</v>
          </cell>
        </row>
        <row r="14">
          <cell r="B14">
            <v>2040</v>
          </cell>
        </row>
        <row r="16">
          <cell r="B16">
            <v>1300</v>
          </cell>
        </row>
        <row r="18">
          <cell r="B18">
            <v>600</v>
          </cell>
        </row>
        <row r="20">
          <cell r="B20">
            <v>1000</v>
          </cell>
        </row>
        <row r="22">
          <cell r="B22">
            <v>2000</v>
          </cell>
        </row>
        <row r="24">
          <cell r="B24">
            <v>2454.7</v>
          </cell>
        </row>
        <row r="26">
          <cell r="C26">
            <v>783.38</v>
          </cell>
        </row>
        <row r="38">
          <cell r="C38">
            <v>9134.009999999998</v>
          </cell>
        </row>
        <row r="47">
          <cell r="C47">
            <v>2955.56</v>
          </cell>
        </row>
        <row r="54">
          <cell r="B54">
            <v>4769.92</v>
          </cell>
        </row>
        <row r="56">
          <cell r="C56">
            <v>90</v>
          </cell>
        </row>
        <row r="60">
          <cell r="C60">
            <v>938.74</v>
          </cell>
        </row>
        <row r="63">
          <cell r="C63">
            <v>10989.82</v>
          </cell>
        </row>
        <row r="73">
          <cell r="C73">
            <v>32558.750000000004</v>
          </cell>
        </row>
        <row r="93">
          <cell r="C93">
            <v>3405.9300000000003</v>
          </cell>
        </row>
        <row r="99">
          <cell r="C99">
            <v>7578.33</v>
          </cell>
        </row>
        <row r="107">
          <cell r="C107">
            <v>228.45</v>
          </cell>
        </row>
        <row r="114">
          <cell r="C114">
            <v>5071.25</v>
          </cell>
        </row>
        <row r="122">
          <cell r="C122">
            <v>12662</v>
          </cell>
        </row>
        <row r="162">
          <cell r="C162">
            <v>3196.85</v>
          </cell>
        </row>
      </sheetData>
      <sheetData sheetId="1">
        <row r="6">
          <cell r="B6">
            <v>60700</v>
          </cell>
        </row>
        <row r="9">
          <cell r="B9">
            <v>7819</v>
          </cell>
        </row>
        <row r="14">
          <cell r="B14">
            <v>1250</v>
          </cell>
        </row>
        <row r="26">
          <cell r="B26">
            <v>783.38</v>
          </cell>
        </row>
        <row r="28">
          <cell r="B28">
            <v>53500</v>
          </cell>
        </row>
        <row r="36">
          <cell r="B36">
            <v>9134.009999999998</v>
          </cell>
        </row>
        <row r="38">
          <cell r="B38">
            <v>2955.56</v>
          </cell>
        </row>
        <row r="40">
          <cell r="B40">
            <v>4769.92</v>
          </cell>
        </row>
        <row r="42">
          <cell r="B42">
            <v>90</v>
          </cell>
        </row>
        <row r="44">
          <cell r="B44">
            <v>938.74</v>
          </cell>
        </row>
        <row r="48">
          <cell r="B48">
            <v>32558.750000000004</v>
          </cell>
        </row>
        <row r="50">
          <cell r="B50">
            <v>3405.9300000000003</v>
          </cell>
        </row>
        <row r="52">
          <cell r="B52">
            <v>7578.33</v>
          </cell>
        </row>
      </sheetData>
      <sheetData sheetId="2">
        <row r="64">
          <cell r="B64">
            <v>837</v>
          </cell>
        </row>
        <row r="65">
          <cell r="B65">
            <v>837</v>
          </cell>
        </row>
        <row r="66">
          <cell r="B66">
            <v>1011</v>
          </cell>
        </row>
        <row r="67">
          <cell r="B67">
            <v>969</v>
          </cell>
        </row>
        <row r="68">
          <cell r="B68">
            <v>1029.21</v>
          </cell>
        </row>
        <row r="69">
          <cell r="B69">
            <v>45</v>
          </cell>
        </row>
        <row r="70">
          <cell r="B70">
            <v>56.99</v>
          </cell>
        </row>
        <row r="71">
          <cell r="B71">
            <v>6204.62</v>
          </cell>
        </row>
        <row r="127">
          <cell r="C127">
            <v>19015.559999999998</v>
          </cell>
        </row>
        <row r="158">
          <cell r="B158">
            <v>3553.2</v>
          </cell>
        </row>
        <row r="159">
          <cell r="B159">
            <v>2324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A42">
      <selection activeCell="B113" sqref="B113"/>
    </sheetView>
  </sheetViews>
  <sheetFormatPr defaultColWidth="9.140625" defaultRowHeight="12.75"/>
  <cols>
    <col min="1" max="1" width="62.00390625" style="0" customWidth="1"/>
    <col min="2" max="2" width="14.00390625" style="0" bestFit="1" customWidth="1"/>
    <col min="3" max="3" width="13.28125" style="0" customWidth="1"/>
    <col min="4" max="5" width="11.7109375" style="0" bestFit="1" customWidth="1"/>
    <col min="6" max="6" width="23.7109375" style="0" bestFit="1" customWidth="1"/>
    <col min="7" max="7" width="15.140625" style="0" bestFit="1" customWidth="1"/>
  </cols>
  <sheetData>
    <row r="1" spans="1:2" ht="23.25">
      <c r="A1" s="25" t="s">
        <v>67</v>
      </c>
      <c r="B1" s="26"/>
    </row>
    <row r="2" ht="20.25">
      <c r="A2" s="3"/>
    </row>
    <row r="3" ht="20.25">
      <c r="A3" s="27" t="s">
        <v>68</v>
      </c>
    </row>
    <row r="5" ht="15.75">
      <c r="A5" s="12" t="s">
        <v>7</v>
      </c>
    </row>
    <row r="6" spans="1:4" ht="12.75">
      <c r="A6" t="s">
        <v>23</v>
      </c>
      <c r="B6" s="4">
        <v>60700</v>
      </c>
      <c r="D6" s="4"/>
    </row>
    <row r="7" spans="2:4" ht="12.75">
      <c r="B7" s="4"/>
      <c r="D7" s="4"/>
    </row>
    <row r="8" spans="1:2" ht="15.75">
      <c r="A8" s="14" t="s">
        <v>16</v>
      </c>
      <c r="B8" s="4"/>
    </row>
    <row r="9" spans="1:2" ht="12.75">
      <c r="A9" t="s">
        <v>1</v>
      </c>
      <c r="B9" s="4">
        <v>7819</v>
      </c>
    </row>
    <row r="11" spans="1:4" ht="15.75">
      <c r="A11" s="14" t="s">
        <v>69</v>
      </c>
      <c r="B11" s="4">
        <f>'[1]Kasseregnskab'!B24</f>
        <v>2454.7</v>
      </c>
      <c r="D11" s="4"/>
    </row>
    <row r="13" spans="1:2" ht="15.75">
      <c r="A13" s="14" t="s">
        <v>17</v>
      </c>
      <c r="B13" s="4"/>
    </row>
    <row r="14" spans="1:2" ht="12.75">
      <c r="A14" t="s">
        <v>15</v>
      </c>
      <c r="B14" s="4">
        <f>'[1]Kasseregnskab'!B12</f>
        <v>1250</v>
      </c>
    </row>
    <row r="15" ht="12.75">
      <c r="B15" s="4"/>
    </row>
    <row r="16" spans="1:2" ht="15.75">
      <c r="A16" s="16" t="s">
        <v>36</v>
      </c>
      <c r="B16" s="4">
        <f>'[1]Kasseregnskab'!B14</f>
        <v>2040</v>
      </c>
    </row>
    <row r="17" spans="1:2" ht="15.75">
      <c r="A17" s="16"/>
      <c r="B17" s="4"/>
    </row>
    <row r="18" spans="1:2" ht="15.75">
      <c r="A18" s="16" t="s">
        <v>70</v>
      </c>
      <c r="B18" s="4">
        <f>'[1]Kasseregnskab'!B16</f>
        <v>1300</v>
      </c>
    </row>
    <row r="19" ht="12.75">
      <c r="B19" s="4"/>
    </row>
    <row r="20" spans="1:8" ht="15.75">
      <c r="A20" s="16" t="s">
        <v>37</v>
      </c>
      <c r="B20" s="4">
        <f>'[1]Kasseregnskab'!B20</f>
        <v>1000</v>
      </c>
      <c r="H20" s="1"/>
    </row>
    <row r="21" spans="1:2" ht="15.75">
      <c r="A21" s="16"/>
      <c r="B21" s="4"/>
    </row>
    <row r="22" spans="1:2" ht="15.75">
      <c r="A22" s="16" t="s">
        <v>21</v>
      </c>
      <c r="B22" s="4">
        <f>'[1]Kasseregnskab'!B18</f>
        <v>600</v>
      </c>
    </row>
    <row r="23" spans="1:2" ht="15.75">
      <c r="A23" s="16"/>
      <c r="B23" s="4"/>
    </row>
    <row r="24" spans="1:2" ht="15.75">
      <c r="A24" s="16" t="s">
        <v>71</v>
      </c>
      <c r="B24" s="4">
        <f>'[1]Kasseregnskab'!B22</f>
        <v>2000</v>
      </c>
    </row>
    <row r="25" spans="1:2" ht="15.75">
      <c r="A25" s="16"/>
      <c r="B25" s="4"/>
    </row>
    <row r="26" spans="1:2" ht="15.75">
      <c r="A26" s="14" t="s">
        <v>18</v>
      </c>
      <c r="B26" s="4">
        <f>'[1]Kasseregnskab'!C26</f>
        <v>783.38</v>
      </c>
    </row>
    <row r="27" ht="12.75">
      <c r="B27" s="4"/>
    </row>
    <row r="28" spans="1:2" ht="15.75">
      <c r="A28" s="13" t="s">
        <v>25</v>
      </c>
      <c r="B28" s="4">
        <v>53500</v>
      </c>
    </row>
    <row r="29" spans="1:2" ht="12.75">
      <c r="A29" s="2"/>
      <c r="B29" s="4"/>
    </row>
    <row r="30" spans="1:2" ht="18">
      <c r="A30" s="28" t="s">
        <v>20</v>
      </c>
      <c r="B30" s="29">
        <f>SUM(B6:B29)</f>
        <v>133447.08000000002</v>
      </c>
    </row>
    <row r="31" spans="1:2" ht="18">
      <c r="A31" s="20"/>
      <c r="B31" s="5"/>
    </row>
    <row r="32" spans="1:2" ht="18">
      <c r="A32" s="20"/>
      <c r="B32" s="5"/>
    </row>
    <row r="33" spans="1:2" ht="20.25">
      <c r="A33" s="27" t="s">
        <v>48</v>
      </c>
      <c r="B33" s="5"/>
    </row>
    <row r="35" spans="1:2" ht="15.75">
      <c r="A35" s="11" t="s">
        <v>2</v>
      </c>
      <c r="B35" s="19"/>
    </row>
    <row r="36" spans="1:7" ht="15.75">
      <c r="A36" s="13" t="s">
        <v>3</v>
      </c>
      <c r="B36" s="6">
        <f>'[1]Kasseregnskab'!C38</f>
        <v>9134.009999999998</v>
      </c>
      <c r="G36" s="4"/>
    </row>
    <row r="37" spans="1:2" ht="12.75">
      <c r="A37" s="10"/>
      <c r="B37" s="6"/>
    </row>
    <row r="38" spans="1:2" ht="15.75">
      <c r="A38" s="13" t="s">
        <v>13</v>
      </c>
      <c r="B38" s="6">
        <f>'[1]Kasseregnskab'!C47</f>
        <v>2955.56</v>
      </c>
    </row>
    <row r="39" ht="12.75">
      <c r="B39" s="8"/>
    </row>
    <row r="40" spans="1:2" ht="15.75">
      <c r="A40" s="16" t="s">
        <v>24</v>
      </c>
      <c r="B40" s="4">
        <f>'[1]Kasseregnskab'!B54</f>
        <v>4769.92</v>
      </c>
    </row>
    <row r="41" spans="1:2" ht="12.75">
      <c r="A41" s="7"/>
      <c r="B41" s="4"/>
    </row>
    <row r="42" spans="1:2" ht="15.75">
      <c r="A42" s="13" t="s">
        <v>10</v>
      </c>
      <c r="B42" s="6">
        <f>'[1]Kasseregnskab'!C56</f>
        <v>90</v>
      </c>
    </row>
    <row r="44" spans="1:2" ht="15.75">
      <c r="A44" s="14" t="s">
        <v>9</v>
      </c>
      <c r="B44" s="4">
        <f>'[1]Kasseregnskab'!C60</f>
        <v>938.74</v>
      </c>
    </row>
    <row r="46" spans="1:2" ht="15.75">
      <c r="A46" s="13" t="s">
        <v>72</v>
      </c>
      <c r="B46" s="4">
        <f>'[1]Kasseregnskab'!C63</f>
        <v>10989.82</v>
      </c>
    </row>
    <row r="47" spans="1:2" ht="12.75">
      <c r="A47" s="2"/>
      <c r="B47" s="6"/>
    </row>
    <row r="48" spans="1:2" ht="15.75">
      <c r="A48" s="13" t="s">
        <v>19</v>
      </c>
      <c r="B48" s="6">
        <f>'[1]Kasseregnskab'!C73</f>
        <v>32558.750000000004</v>
      </c>
    </row>
    <row r="49" spans="1:2" ht="12.75">
      <c r="A49" s="17"/>
      <c r="B49" s="4"/>
    </row>
    <row r="50" spans="1:2" ht="15.75">
      <c r="A50" s="13" t="s">
        <v>11</v>
      </c>
      <c r="B50" s="6">
        <f>'[1]Kasseregnskab'!C93</f>
        <v>3405.9300000000003</v>
      </c>
    </row>
    <row r="52" spans="1:2" ht="15.75">
      <c r="A52" s="13" t="s">
        <v>14</v>
      </c>
      <c r="B52" s="6">
        <f>'[1]Kasseregnskab'!C99</f>
        <v>7578.33</v>
      </c>
    </row>
    <row r="54" spans="1:2" ht="15.75">
      <c r="A54" s="22" t="s">
        <v>39</v>
      </c>
      <c r="B54" s="18">
        <f>'[1]Kasseregnskab'!C107</f>
        <v>228.45</v>
      </c>
    </row>
    <row r="55" ht="12.75">
      <c r="B55" s="4"/>
    </row>
    <row r="56" spans="1:3" ht="15.75">
      <c r="A56" s="16" t="s">
        <v>73</v>
      </c>
      <c r="B56" s="4">
        <f>'[1]Kasseregnskab'!C114</f>
        <v>5071.25</v>
      </c>
      <c r="C56" s="4"/>
    </row>
    <row r="57" ht="12.75">
      <c r="C57" s="4"/>
    </row>
    <row r="58" spans="1:2" ht="15.75">
      <c r="A58" s="13" t="s">
        <v>12</v>
      </c>
      <c r="B58" s="6">
        <f>'[1]Kasseregnskab'!C122</f>
        <v>12662</v>
      </c>
    </row>
    <row r="59" ht="12.75">
      <c r="E59" s="4"/>
    </row>
    <row r="60" spans="1:2" ht="15.75">
      <c r="A60" s="12" t="s">
        <v>22</v>
      </c>
      <c r="B60" s="6">
        <f>'[1]Offentligt kasseregnskab'!C127</f>
        <v>19015.559999999998</v>
      </c>
    </row>
    <row r="62" spans="1:2" ht="15.75">
      <c r="A62" s="14" t="s">
        <v>74</v>
      </c>
      <c r="B62" s="4">
        <f>'[1]Kasseregnskab'!C162</f>
        <v>3196.85</v>
      </c>
    </row>
    <row r="64" spans="1:2" ht="15.75">
      <c r="A64" s="14" t="s">
        <v>75</v>
      </c>
      <c r="B64" s="4">
        <v>6890</v>
      </c>
    </row>
    <row r="65" ht="12.75">
      <c r="B65" s="4"/>
    </row>
    <row r="66" spans="1:2" ht="18">
      <c r="A66" s="28" t="s">
        <v>4</v>
      </c>
      <c r="B66" s="29">
        <f>SUM(B36:B64)</f>
        <v>119485.17</v>
      </c>
    </row>
    <row r="68" spans="1:2" s="21" customFormat="1" ht="20.25">
      <c r="A68" s="30" t="s">
        <v>26</v>
      </c>
      <c r="B68" s="31">
        <f>SUM(B30-B66)</f>
        <v>13961.910000000018</v>
      </c>
    </row>
    <row r="73" spans="1:3" ht="20.25">
      <c r="A73" s="3" t="s">
        <v>76</v>
      </c>
      <c r="B73" s="3"/>
      <c r="C73" s="3"/>
    </row>
    <row r="74" spans="1:3" ht="20.25">
      <c r="A74" s="3"/>
      <c r="B74" s="3"/>
      <c r="C74" s="3"/>
    </row>
    <row r="75" spans="1:6" ht="20.25">
      <c r="A75" s="3" t="s">
        <v>27</v>
      </c>
      <c r="B75" s="3"/>
      <c r="C75" s="3"/>
      <c r="F75" s="21"/>
    </row>
    <row r="76" ht="12.75">
      <c r="B76" s="4"/>
    </row>
    <row r="77" spans="1:6" ht="12.75">
      <c r="A77" t="s">
        <v>28</v>
      </c>
      <c r="B77" s="4"/>
      <c r="C77" s="4">
        <v>1800000</v>
      </c>
      <c r="D77" s="4"/>
      <c r="E77" s="4"/>
      <c r="F77" s="4"/>
    </row>
    <row r="78" spans="1:7" ht="12.75">
      <c r="A78" t="s">
        <v>5</v>
      </c>
      <c r="B78" s="4"/>
      <c r="C78" s="4">
        <v>132859.88</v>
      </c>
      <c r="D78" s="4"/>
      <c r="E78" s="4"/>
      <c r="F78" s="4"/>
      <c r="G78" s="4"/>
    </row>
    <row r="79" spans="1:7" ht="12.75">
      <c r="A79" t="s">
        <v>6</v>
      </c>
      <c r="B79" s="4"/>
      <c r="C79" s="4">
        <v>1000</v>
      </c>
      <c r="D79" s="4"/>
      <c r="E79" s="4"/>
      <c r="F79" s="4"/>
      <c r="G79" s="5"/>
    </row>
    <row r="80" spans="1:7" ht="12.75">
      <c r="A80" s="15" t="s">
        <v>77</v>
      </c>
      <c r="B80" s="4"/>
      <c r="C80" s="4">
        <v>3000</v>
      </c>
      <c r="D80" s="4"/>
      <c r="E80" s="4"/>
      <c r="F80" s="4"/>
      <c r="G80" s="5"/>
    </row>
    <row r="81" spans="2:7" ht="12.75">
      <c r="B81" s="4"/>
      <c r="C81" s="4"/>
      <c r="D81" s="4"/>
      <c r="E81" s="4"/>
      <c r="F81" s="4"/>
      <c r="G81" s="5"/>
    </row>
    <row r="82" spans="1:7" ht="12.75">
      <c r="A82" t="s">
        <v>29</v>
      </c>
      <c r="B82" s="4"/>
      <c r="C82" s="4">
        <f>SUM(C77:C81)</f>
        <v>1936859.88</v>
      </c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3" ht="12.75">
      <c r="B84" s="4"/>
      <c r="C84" s="4"/>
    </row>
    <row r="85" spans="1:3" ht="20.25">
      <c r="A85" s="3" t="s">
        <v>30</v>
      </c>
      <c r="B85" s="4"/>
      <c r="C85" s="4"/>
    </row>
    <row r="86" spans="1:3" ht="20.25">
      <c r="A86" s="3"/>
      <c r="B86" s="4"/>
      <c r="C86" s="4"/>
    </row>
    <row r="87" spans="1:3" ht="12.75">
      <c r="A87" t="s">
        <v>35</v>
      </c>
      <c r="C87" s="4">
        <v>2324</v>
      </c>
    </row>
    <row r="88" spans="1:3" ht="12.75">
      <c r="A88" s="4" t="s">
        <v>31</v>
      </c>
      <c r="B88" s="4">
        <v>2070573.97</v>
      </c>
      <c r="C88" s="4" t="s">
        <v>65</v>
      </c>
    </row>
    <row r="89" spans="1:3" ht="12.75">
      <c r="A89" s="4" t="s">
        <v>84</v>
      </c>
      <c r="B89" s="4">
        <v>-150000</v>
      </c>
      <c r="C89" s="4"/>
    </row>
    <row r="90" spans="1:3" ht="12.75">
      <c r="A90" s="4" t="s">
        <v>26</v>
      </c>
      <c r="B90" s="4">
        <v>13961.91</v>
      </c>
      <c r="C90" s="4"/>
    </row>
    <row r="91" spans="1:3" ht="12.75">
      <c r="A91" s="4" t="s">
        <v>32</v>
      </c>
      <c r="B91" s="4">
        <f>SUM(B88:B90)</f>
        <v>1934535.88</v>
      </c>
      <c r="C91" s="4">
        <f>B91</f>
        <v>1934535.88</v>
      </c>
    </row>
    <row r="92" spans="1:3" ht="12.75">
      <c r="A92" s="4"/>
      <c r="B92" s="4"/>
      <c r="C92" s="4"/>
    </row>
    <row r="93" spans="1:3" ht="12.75">
      <c r="A93" s="4" t="s">
        <v>33</v>
      </c>
      <c r="B93" s="4"/>
      <c r="C93" s="4">
        <f>SUM(C87:C91)</f>
        <v>1936859.88</v>
      </c>
    </row>
    <row r="94" spans="1:4" ht="12.75">
      <c r="A94" s="4"/>
      <c r="B94" s="5"/>
      <c r="C94" s="4"/>
      <c r="D94" s="4"/>
    </row>
    <row r="95" spans="1:5" ht="12.75">
      <c r="A95" s="4"/>
      <c r="B95" s="5"/>
      <c r="C95" s="4"/>
      <c r="D95" s="4"/>
      <c r="E95" s="4"/>
    </row>
    <row r="96" spans="1:4" ht="12.75">
      <c r="A96" t="s">
        <v>85</v>
      </c>
      <c r="D96" s="4"/>
    </row>
    <row r="98" ht="12.75">
      <c r="A98" t="s">
        <v>34</v>
      </c>
    </row>
    <row r="100" ht="12.75">
      <c r="A100" s="15" t="s">
        <v>78</v>
      </c>
    </row>
    <row r="101" ht="12.75">
      <c r="A101" t="s">
        <v>66</v>
      </c>
    </row>
    <row r="104" spans="1:2" ht="12.75">
      <c r="A104" s="9"/>
      <c r="B104" s="9"/>
    </row>
    <row r="108" spans="1:2" ht="12.75">
      <c r="A108" s="9"/>
      <c r="B108" s="9"/>
    </row>
    <row r="111" ht="12.75">
      <c r="A111" s="15" t="s">
        <v>59</v>
      </c>
    </row>
    <row r="112" ht="12.75">
      <c r="A112" s="15"/>
    </row>
    <row r="113" ht="12.75">
      <c r="A113" s="15" t="s">
        <v>86</v>
      </c>
    </row>
    <row r="114" ht="12.75">
      <c r="A114" s="15"/>
    </row>
    <row r="115" spans="1:2" ht="12.75">
      <c r="A115" s="9"/>
      <c r="B115" s="9"/>
    </row>
    <row r="116" spans="1:2" ht="12.75">
      <c r="A116" s="2"/>
      <c r="B116" s="2"/>
    </row>
    <row r="117" spans="1:2" ht="12.75">
      <c r="A117" s="9"/>
      <c r="B117" s="9"/>
    </row>
    <row r="118" spans="1:2" ht="12.75">
      <c r="A118" s="9"/>
      <c r="B118" s="9"/>
    </row>
    <row r="119" ht="12.75">
      <c r="E119" s="4"/>
    </row>
    <row r="128" spans="1:2" ht="12.75">
      <c r="A128" s="2"/>
      <c r="B128" s="2"/>
    </row>
    <row r="129" spans="1:2" ht="12.75">
      <c r="A129" s="2"/>
      <c r="B129" s="2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6">
      <selection activeCell="N12" sqref="N12"/>
    </sheetView>
  </sheetViews>
  <sheetFormatPr defaultColWidth="9.140625" defaultRowHeight="12.75"/>
  <cols>
    <col min="1" max="1" width="45.57421875" style="0" customWidth="1"/>
    <col min="2" max="2" width="11.421875" style="0" bestFit="1" customWidth="1"/>
    <col min="3" max="3" width="14.00390625" style="0" bestFit="1" customWidth="1"/>
    <col min="4" max="4" width="11.421875" style="0" bestFit="1" customWidth="1"/>
  </cols>
  <sheetData>
    <row r="1" spans="1:2" ht="23.25">
      <c r="A1" s="32" t="s">
        <v>83</v>
      </c>
      <c r="B1" s="15" t="s">
        <v>64</v>
      </c>
    </row>
    <row r="4" spans="2:4" ht="12.75">
      <c r="B4" t="s">
        <v>61</v>
      </c>
      <c r="C4" s="15" t="s">
        <v>79</v>
      </c>
      <c r="D4" s="15" t="s">
        <v>80</v>
      </c>
    </row>
    <row r="5" ht="18.75">
      <c r="A5" s="33" t="s">
        <v>40</v>
      </c>
    </row>
    <row r="6" spans="1:4" ht="12.75">
      <c r="A6" t="s">
        <v>41</v>
      </c>
      <c r="B6" s="4">
        <v>55000</v>
      </c>
      <c r="C6" s="4">
        <f>'[1]Årsregnskab offentligt'!B6</f>
        <v>60700</v>
      </c>
      <c r="D6" s="4">
        <v>62000</v>
      </c>
    </row>
    <row r="7" spans="1:4" ht="12.75">
      <c r="A7" t="s">
        <v>42</v>
      </c>
      <c r="B7" s="4">
        <v>5500</v>
      </c>
      <c r="C7" s="4">
        <f>'[1]Årsregnskab offentligt'!B9</f>
        <v>7819</v>
      </c>
      <c r="D7" s="4">
        <v>5500</v>
      </c>
    </row>
    <row r="8" spans="1:4" ht="12.75">
      <c r="A8" t="s">
        <v>43</v>
      </c>
      <c r="B8" s="4">
        <v>8400</v>
      </c>
      <c r="C8" s="4"/>
      <c r="D8" s="4">
        <v>8400</v>
      </c>
    </row>
    <row r="9" spans="1:4" ht="12.75">
      <c r="A9" t="s">
        <v>44</v>
      </c>
      <c r="B9" s="4">
        <v>2000</v>
      </c>
      <c r="C9" s="4">
        <f>'[1]Årsregnskab offentligt'!B14</f>
        <v>1250</v>
      </c>
      <c r="D9" s="4">
        <v>2000</v>
      </c>
    </row>
    <row r="10" spans="1:4" ht="12.75">
      <c r="A10" s="15" t="s">
        <v>81</v>
      </c>
      <c r="B10" s="4">
        <v>3000</v>
      </c>
      <c r="C10" s="4">
        <v>3340</v>
      </c>
      <c r="D10" s="4">
        <v>4000</v>
      </c>
    </row>
    <row r="11" spans="1:4" ht="12.75">
      <c r="A11" t="s">
        <v>62</v>
      </c>
      <c r="B11" s="4">
        <v>1000</v>
      </c>
      <c r="C11" s="4">
        <v>600</v>
      </c>
      <c r="D11" s="4">
        <v>500</v>
      </c>
    </row>
    <row r="12" spans="1:4" ht="12.75">
      <c r="A12" t="s">
        <v>18</v>
      </c>
      <c r="B12" s="4">
        <v>1500</v>
      </c>
      <c r="C12" s="4">
        <f>'[1]Årsregnskab offentligt'!B26</f>
        <v>783.38</v>
      </c>
      <c r="D12" s="4">
        <v>500</v>
      </c>
    </row>
    <row r="13" spans="1:4" ht="12.75">
      <c r="A13" t="s">
        <v>25</v>
      </c>
      <c r="B13" s="4">
        <v>30000</v>
      </c>
      <c r="C13" s="4">
        <f>'[1]Årsregnskab offentligt'!B28</f>
        <v>53500</v>
      </c>
      <c r="D13" s="4">
        <v>20000</v>
      </c>
    </row>
    <row r="14" spans="1:4" ht="12.75">
      <c r="A14" t="s">
        <v>45</v>
      </c>
      <c r="B14" s="4">
        <v>3000</v>
      </c>
      <c r="C14" s="4">
        <v>3454.7</v>
      </c>
      <c r="D14" s="4">
        <v>3500</v>
      </c>
    </row>
    <row r="15" spans="1:4" ht="12.75">
      <c r="A15" t="s">
        <v>46</v>
      </c>
      <c r="B15" s="4">
        <v>2000</v>
      </c>
      <c r="C15" s="4">
        <v>2000</v>
      </c>
      <c r="D15" s="4">
        <v>2000</v>
      </c>
    </row>
    <row r="16" spans="2:4" ht="12.75">
      <c r="B16" s="4"/>
      <c r="C16" s="4"/>
      <c r="D16" s="4"/>
    </row>
    <row r="17" spans="1:4" ht="18.75">
      <c r="A17" s="34" t="s">
        <v>47</v>
      </c>
      <c r="B17" s="4">
        <f>SUM(B6:B16)</f>
        <v>111400</v>
      </c>
      <c r="C17" s="4">
        <f>SUM(C6:C16)</f>
        <v>133447.08000000002</v>
      </c>
      <c r="D17" s="4">
        <f>SUM(D6:D15)</f>
        <v>108400</v>
      </c>
    </row>
    <row r="19" ht="18.75">
      <c r="A19" s="35" t="s">
        <v>48</v>
      </c>
    </row>
    <row r="20" ht="15">
      <c r="A20" s="23" t="s">
        <v>49</v>
      </c>
    </row>
    <row r="21" spans="1:4" ht="12.75">
      <c r="A21" t="s">
        <v>3</v>
      </c>
      <c r="B21" s="4">
        <v>10000</v>
      </c>
      <c r="C21" s="4">
        <f>'[1]Årsregnskab offentligt'!B36</f>
        <v>9134.009999999998</v>
      </c>
      <c r="D21" s="4">
        <v>10000</v>
      </c>
    </row>
    <row r="22" spans="1:4" ht="12.75">
      <c r="A22" t="s">
        <v>13</v>
      </c>
      <c r="B22" s="4">
        <v>4500</v>
      </c>
      <c r="C22" s="4">
        <f>'[1]Årsregnskab offentligt'!B38</f>
        <v>2955.56</v>
      </c>
      <c r="D22" s="4">
        <v>4000</v>
      </c>
    </row>
    <row r="23" spans="1:4" ht="12.75">
      <c r="A23" t="s">
        <v>0</v>
      </c>
      <c r="B23" s="4">
        <v>3300</v>
      </c>
      <c r="C23" s="4">
        <f>SUM('[1]Offentligt kasseregnskab'!B64:B67)</f>
        <v>3654</v>
      </c>
      <c r="D23" s="4">
        <v>3500</v>
      </c>
    </row>
    <row r="24" spans="1:4" ht="12.75">
      <c r="A24" t="s">
        <v>24</v>
      </c>
      <c r="B24" s="4">
        <v>4700</v>
      </c>
      <c r="C24" s="4">
        <f>'[1]Årsregnskab offentligt'!B40</f>
        <v>4769.92</v>
      </c>
      <c r="D24" s="4">
        <v>2000</v>
      </c>
    </row>
    <row r="25" spans="1:4" ht="12.75">
      <c r="A25" s="15" t="s">
        <v>10</v>
      </c>
      <c r="B25" s="4">
        <v>110</v>
      </c>
      <c r="C25" s="4">
        <f>'[1]Årsregnskab offentligt'!B42</f>
        <v>90</v>
      </c>
      <c r="D25" s="4">
        <v>90</v>
      </c>
    </row>
    <row r="26" spans="1:4" ht="12.75">
      <c r="A26" t="s">
        <v>9</v>
      </c>
      <c r="B26" s="4">
        <v>1000</v>
      </c>
      <c r="C26" s="4">
        <f>'[1]Årsregnskab offentligt'!B44</f>
        <v>938.74</v>
      </c>
      <c r="D26" s="4">
        <v>1000</v>
      </c>
    </row>
    <row r="27" spans="2:4" ht="12.75">
      <c r="B27" s="4"/>
      <c r="C27" s="4"/>
      <c r="D27" s="4"/>
    </row>
    <row r="28" spans="1:4" ht="15">
      <c r="A28" s="23" t="s">
        <v>50</v>
      </c>
      <c r="B28" s="4"/>
      <c r="C28" s="4"/>
      <c r="D28" s="4"/>
    </row>
    <row r="29" spans="1:4" ht="12.75">
      <c r="A29" t="s">
        <v>51</v>
      </c>
      <c r="B29" s="4">
        <v>2000</v>
      </c>
      <c r="C29" s="4">
        <v>6890</v>
      </c>
      <c r="D29" s="4">
        <v>5000</v>
      </c>
    </row>
    <row r="30" spans="1:4" ht="12.75">
      <c r="A30" t="s">
        <v>52</v>
      </c>
      <c r="B30" s="4">
        <v>12000</v>
      </c>
      <c r="C30" s="4">
        <f>'[1]Årsregnskab offentligt'!B48</f>
        <v>32558.750000000004</v>
      </c>
      <c r="D30" s="4">
        <v>15000</v>
      </c>
    </row>
    <row r="31" spans="1:4" ht="12.75">
      <c r="A31" t="s">
        <v>22</v>
      </c>
      <c r="B31" s="4">
        <v>12000</v>
      </c>
      <c r="C31" s="24">
        <v>11959.36</v>
      </c>
      <c r="D31" s="4">
        <v>12000</v>
      </c>
    </row>
    <row r="32" spans="1:4" ht="12.75">
      <c r="A32" t="s">
        <v>53</v>
      </c>
      <c r="B32" s="4">
        <v>500</v>
      </c>
      <c r="C32" s="4">
        <v>134</v>
      </c>
      <c r="D32" s="4">
        <v>500</v>
      </c>
    </row>
    <row r="33" spans="1:4" ht="12.75">
      <c r="A33" t="s">
        <v>11</v>
      </c>
      <c r="B33" s="4">
        <v>3300</v>
      </c>
      <c r="C33" s="4">
        <f>'[1]Årsregnskab offentligt'!B50</f>
        <v>3405.9300000000003</v>
      </c>
      <c r="D33" s="4">
        <v>4000</v>
      </c>
    </row>
    <row r="34" spans="1:4" ht="12.75">
      <c r="A34" t="s">
        <v>14</v>
      </c>
      <c r="B34" s="4">
        <v>5000</v>
      </c>
      <c r="C34" s="4">
        <f>'[1]Årsregnskab offentligt'!B52</f>
        <v>7578.33</v>
      </c>
      <c r="D34" s="4">
        <v>8000</v>
      </c>
    </row>
    <row r="35" spans="1:4" ht="12.75">
      <c r="A35" t="s">
        <v>38</v>
      </c>
      <c r="B35" s="4">
        <v>1200</v>
      </c>
      <c r="C35" s="4">
        <v>1179</v>
      </c>
      <c r="D35" s="4">
        <v>1500</v>
      </c>
    </row>
    <row r="36" spans="1:4" ht="12.75">
      <c r="A36" t="s">
        <v>54</v>
      </c>
      <c r="B36" s="4">
        <v>1000</v>
      </c>
      <c r="C36" s="4">
        <v>94.45</v>
      </c>
      <c r="D36" s="4">
        <v>500</v>
      </c>
    </row>
    <row r="37" spans="1:4" ht="12.75">
      <c r="A37" t="s">
        <v>82</v>
      </c>
      <c r="B37" s="4">
        <v>5000</v>
      </c>
      <c r="C37" s="4">
        <v>5071.25</v>
      </c>
      <c r="D37" s="4">
        <v>5000</v>
      </c>
    </row>
    <row r="38" spans="1:8" ht="12.75">
      <c r="A38" t="s">
        <v>8</v>
      </c>
      <c r="B38" s="4">
        <v>8500</v>
      </c>
      <c r="C38" s="4">
        <v>6962</v>
      </c>
      <c r="D38" s="4">
        <v>7000</v>
      </c>
      <c r="H38" s="4"/>
    </row>
    <row r="39" spans="1:4" ht="12.75">
      <c r="A39" t="s">
        <v>55</v>
      </c>
      <c r="B39" s="4">
        <v>6000</v>
      </c>
      <c r="C39" s="4">
        <f>SUM('[1]Offentligt kasseregnskab'!B158:B159)</f>
        <v>5877.2</v>
      </c>
      <c r="D39" s="4">
        <v>6000</v>
      </c>
    </row>
    <row r="40" spans="1:7" ht="12.75">
      <c r="A40" t="s">
        <v>12</v>
      </c>
      <c r="B40" s="4">
        <v>5500</v>
      </c>
      <c r="C40" s="4">
        <v>5700</v>
      </c>
      <c r="D40" s="4">
        <v>6000</v>
      </c>
      <c r="G40" s="4"/>
    </row>
    <row r="41" spans="1:4" ht="12.75">
      <c r="A41" t="s">
        <v>56</v>
      </c>
      <c r="B41" s="4">
        <v>4000</v>
      </c>
      <c r="C41" s="4">
        <v>0</v>
      </c>
      <c r="D41" s="4">
        <v>3000</v>
      </c>
    </row>
    <row r="42" spans="1:4" ht="12.75">
      <c r="A42" t="s">
        <v>63</v>
      </c>
      <c r="B42" s="4">
        <v>12000</v>
      </c>
      <c r="C42" s="4">
        <v>3196.85</v>
      </c>
      <c r="D42" s="4">
        <v>3000</v>
      </c>
    </row>
    <row r="43" spans="1:4" ht="12.75">
      <c r="A43" t="s">
        <v>57</v>
      </c>
      <c r="B43" s="4">
        <v>7000</v>
      </c>
      <c r="C43" s="4">
        <f>SUM('[1]Offentligt kasseregnskab'!B68:B71)</f>
        <v>7335.82</v>
      </c>
      <c r="D43" s="4">
        <v>8000</v>
      </c>
    </row>
    <row r="44" spans="1:4" ht="12.75">
      <c r="A44" t="s">
        <v>60</v>
      </c>
      <c r="B44" s="4">
        <v>1000</v>
      </c>
      <c r="C44" s="4">
        <v>0</v>
      </c>
      <c r="D44" s="4">
        <v>1000</v>
      </c>
    </row>
    <row r="45" spans="2:4" ht="12.75">
      <c r="B45" s="4" t="s">
        <v>64</v>
      </c>
      <c r="C45" s="4"/>
      <c r="D45" s="4"/>
    </row>
    <row r="46" spans="1:4" ht="18.75">
      <c r="A46" s="36" t="s">
        <v>58</v>
      </c>
      <c r="B46" s="4">
        <f>SUM(B21:B45)</f>
        <v>109610</v>
      </c>
      <c r="C46" s="4">
        <f>SUM(C21:C45)</f>
        <v>119485.16999999998</v>
      </c>
      <c r="D46" s="4">
        <f>SUM(D21:D44)</f>
        <v>106090</v>
      </c>
    </row>
    <row r="47" spans="2:4" ht="12.75">
      <c r="B47" s="4"/>
      <c r="D47" s="4"/>
    </row>
    <row r="48" spans="1:4" ht="18.75">
      <c r="A48" s="37" t="s">
        <v>26</v>
      </c>
      <c r="B48" s="4">
        <f>SUM(B17-B46)</f>
        <v>1790</v>
      </c>
      <c r="C48" s="4">
        <f>SUM(C17-C46)</f>
        <v>13961.910000000033</v>
      </c>
      <c r="D48" s="4">
        <f>D17-D46</f>
        <v>2310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Middelfart Sparekasse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 Gammelby</dc:creator>
  <cp:keywords/>
  <dc:description/>
  <cp:lastModifiedBy>Mette Dall</cp:lastModifiedBy>
  <cp:lastPrinted>2013-02-06T16:41:48Z</cp:lastPrinted>
  <dcterms:created xsi:type="dcterms:W3CDTF">2007-04-23T19:39:00Z</dcterms:created>
  <dcterms:modified xsi:type="dcterms:W3CDTF">2015-03-15T15:53:06Z</dcterms:modified>
  <cp:category/>
  <cp:version/>
  <cp:contentType/>
  <cp:contentStatus/>
</cp:coreProperties>
</file>